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EQIS\1_Tipologias\2030_Emprego e Empreend\ANEXOS\"/>
    </mc:Choice>
  </mc:AlternateContent>
  <xr:revisionPtr revIDLastSave="0" documentId="13_ncr:1_{ACCC6B4E-86AB-4691-A7A5-A256E7BBB88A}" xr6:coauthVersionLast="47" xr6:coauthVersionMax="47" xr10:uidLastSave="{00000000-0000-0000-0000-000000000000}"/>
  <bookViews>
    <workbookView xWindow="-110" yWindow="-110" windowWidth="19420" windowHeight="11500" xr2:uid="{D3C9FC31-1791-4553-8031-ACA654E773E4}"/>
  </bookViews>
  <sheets>
    <sheet name="Folha1" sheetId="1" r:id="rId1"/>
    <sheet name="Anexo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F5" i="1" s="1"/>
  <c r="E6" i="1"/>
  <c r="E5" i="1"/>
  <c r="E4" i="1"/>
  <c r="B6" i="1"/>
  <c r="F6" i="1" s="1"/>
  <c r="B4" i="1"/>
  <c r="F4" i="1" s="1"/>
  <c r="F7" i="1" l="1"/>
  <c r="B13" i="1" l="1"/>
  <c r="B24" i="1"/>
  <c r="B25" i="1" l="1"/>
  <c r="B26" i="1" s="1"/>
  <c r="B14" i="1"/>
  <c r="B15" i="1" s="1"/>
  <c r="B17" i="1" l="1"/>
  <c r="B16" i="1"/>
  <c r="B28" i="1"/>
  <c r="B27" i="1"/>
</calcChain>
</file>

<file path=xl/sharedStrings.xml><?xml version="1.0" encoding="utf-8"?>
<sst xmlns="http://schemas.openxmlformats.org/spreadsheetml/2006/main" count="60" uniqueCount="57">
  <si>
    <t>CPP 2010 a 2 dígitos</t>
  </si>
  <si>
    <t>Classificação Portuguesa de Profissões</t>
  </si>
  <si>
    <t>(CPP 2010 - 2 dígitos)</t>
  </si>
  <si>
    <t>Custo unitário por hora e profissão (€)</t>
  </si>
  <si>
    <t>Custo Unitário por hora e profissão (€) * 140%</t>
  </si>
  <si>
    <t>21 Especialistas das ciências físicas, matemáticas, engenharias e técnicas afins</t>
  </si>
  <si>
    <t>22 Profissionais de saúde</t>
  </si>
  <si>
    <t>23 Professores</t>
  </si>
  <si>
    <t>24 Especialistas em finanças, contabilidade, organização administrativa, relações públicas e comerciais</t>
  </si>
  <si>
    <t>25 Especialistas em tecnologias de informação e comunicação (TIC)</t>
  </si>
  <si>
    <t>26 Especialistas em assuntos jurídicos, sociais, artísticos e culturais</t>
  </si>
  <si>
    <t>31 Técnicos e profissões das ciências e engenharia, de nível intermédio</t>
  </si>
  <si>
    <t>32 Técnicos e profissionais, de nível intermédio da saúde</t>
  </si>
  <si>
    <t>33 Técnicos de nível intermédio, das áreas financeira, administrativa e dos negócios</t>
  </si>
  <si>
    <t>34 Técnicos de nível intermédio dos serviços jurídicos, sociais, desportivos, culturais e similares</t>
  </si>
  <si>
    <t>35 Técnicos das tecnologias de informação e comunicação</t>
  </si>
  <si>
    <t>41 Empregados de escritório, secretários em geral e operadores de processamento de dados</t>
  </si>
  <si>
    <t>42 Pessoal de apoio directo a clientes</t>
  </si>
  <si>
    <t>43 Operadores de dados, de contabilidade, estatística, de serviços financeiros e relacionados com o registo</t>
  </si>
  <si>
    <t>44 Outro pessoal de apoio de tipo administrativo</t>
  </si>
  <si>
    <t>51 Trabalhadores dos serviços pessoais</t>
  </si>
  <si>
    <t>52 Vendedores</t>
  </si>
  <si>
    <t>53 Trabalhadores dos cuidados pessoais e similares</t>
  </si>
  <si>
    <t>54 Pessoal dos serviços de protecção e segurança</t>
  </si>
  <si>
    <t>61 Agricultores e trabalhadores qualificados da agricultura e produção animal, orientados para o mercado</t>
  </si>
  <si>
    <t>62 Trabalhadores qualificados da floresta, pesca e caça, orientados para o mercado</t>
  </si>
  <si>
    <t>71 Trabalhadores qualificados da construção e similares, excepto electricista</t>
  </si>
  <si>
    <t>72 Trabalhadores qualificados da metalurgia, metalomecânica e similares</t>
  </si>
  <si>
    <t>73 Trabalhadores qualificados da impressão, do fabrico de instr. de precisão, joalheiros, artesãos e similares</t>
  </si>
  <si>
    <t>74 Trabalhadores qualificados em electricidade e em electrónica</t>
  </si>
  <si>
    <t>75 Trabalhadores da transformação de alimentos, da madeira, do vestuário e outras indústrias e artesanato</t>
  </si>
  <si>
    <t>81 Operadores de instalações fixas e máquinas</t>
  </si>
  <si>
    <t>82 Trabalhadores da montagem</t>
  </si>
  <si>
    <t>83 Condutores de veículos e operadores de equipamentos móveis</t>
  </si>
  <si>
    <t>91 Trabalhadores de limpeza</t>
  </si>
  <si>
    <t>92 Trabalhadores não qualificados da agricultura, produção animal, pesca e floresta</t>
  </si>
  <si>
    <t>93 Trabalhadores não qualificados da indústria extractiva, construção, indústria transformadora e transportes</t>
  </si>
  <si>
    <t>94 Assistentes na preparação de refeições</t>
  </si>
  <si>
    <t>95 Vendedores ambulantes (excepto de alimentos) e prestadores de serviços na rua</t>
  </si>
  <si>
    <t>96 Trabalhadores dos resíduos e de outros serviços elementares</t>
  </si>
  <si>
    <t>N. Horas diárias
(B)</t>
  </si>
  <si>
    <t>Custo total elegível
(A*B*C)</t>
  </si>
  <si>
    <t>TOTAL</t>
  </si>
  <si>
    <t>Territórios Baixa Densidade</t>
  </si>
  <si>
    <t>Contrapartida Privada - 25%</t>
  </si>
  <si>
    <t>Custo total elegível (CDEP*140%)</t>
  </si>
  <si>
    <t xml:space="preserve">Outros Territórios </t>
  </si>
  <si>
    <t>Contrapartida Privada - 35%</t>
  </si>
  <si>
    <t>Comparticipação FSE (85%)</t>
  </si>
  <si>
    <t>Comparticipação OSS (15%)</t>
  </si>
  <si>
    <t>Apoio - 75%</t>
  </si>
  <si>
    <t>Apoio - 65%</t>
  </si>
  <si>
    <t>Custo Unitário por hora e profissão (€) X 140%
(A)</t>
  </si>
  <si>
    <t>N.º Total de horas **
(D)</t>
  </si>
  <si>
    <t>* Estimativa de dias efetivamente trabalhados durante o período da operação</t>
  </si>
  <si>
    <t>**Estimativa de horas efetivamente trabalhadas durante o período da operação, com o limite de 1720 horas anuais</t>
  </si>
  <si>
    <t>N. dias afetos à operação*
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</si>
</sst>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474747"/>
      <name val="Arial"/>
      <family val="2"/>
    </font>
    <font>
      <sz val="8"/>
      <color rgb="FF47474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CB8E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5" borderId="7" xfId="0" applyFill="1" applyBorder="1" applyAlignment="1">
      <alignment wrapText="1"/>
    </xf>
    <xf numFmtId="0" fontId="0" fillId="0" borderId="9" xfId="0" applyBorder="1" applyAlignment="1">
      <alignment horizontal="left" wrapText="1" indent="1"/>
    </xf>
    <xf numFmtId="0" fontId="0" fillId="0" borderId="9" xfId="0" applyBorder="1" applyAlignment="1">
      <alignment horizontal="left" wrapText="1" indent="2"/>
    </xf>
    <xf numFmtId="0" fontId="0" fillId="0" borderId="11" xfId="0" applyBorder="1" applyAlignment="1">
      <alignment horizontal="left" wrapText="1" indent="2"/>
    </xf>
    <xf numFmtId="0" fontId="0" fillId="6" borderId="7" xfId="0" applyFill="1" applyBorder="1" applyAlignment="1">
      <alignment wrapText="1"/>
    </xf>
    <xf numFmtId="0" fontId="1" fillId="3" borderId="21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4" fontId="5" fillId="4" borderId="8" xfId="0" applyNumberFormat="1" applyFont="1" applyFill="1" applyBorder="1" applyAlignment="1" applyProtection="1">
      <alignment horizontal="center" vertical="center"/>
      <protection hidden="1"/>
    </xf>
    <xf numFmtId="4" fontId="5" fillId="4" borderId="10" xfId="0" applyNumberFormat="1" applyFont="1" applyFill="1" applyBorder="1" applyAlignment="1" applyProtection="1">
      <alignment horizontal="center" vertical="center"/>
      <protection hidden="1"/>
    </xf>
    <xf numFmtId="4" fontId="5" fillId="4" borderId="12" xfId="0" applyNumberFormat="1" applyFont="1" applyFill="1" applyBorder="1" applyAlignment="1" applyProtection="1">
      <alignment horizontal="center" vertical="center"/>
      <protection hidden="1"/>
    </xf>
    <xf numFmtId="4" fontId="1" fillId="7" borderId="18" xfId="0" applyNumberFormat="1" applyFont="1" applyFill="1" applyBorder="1" applyAlignment="1" applyProtection="1">
      <alignment horizontal="center" vertical="center"/>
      <protection hidden="1"/>
    </xf>
    <xf numFmtId="4" fontId="1" fillId="5" borderId="8" xfId="0" applyNumberFormat="1" applyFont="1" applyFill="1" applyBorder="1" applyAlignment="1" applyProtection="1">
      <alignment horizontal="center" vertical="center"/>
      <protection hidden="1"/>
    </xf>
    <xf numFmtId="4" fontId="0" fillId="8" borderId="10" xfId="0" applyNumberFormat="1" applyFill="1" applyBorder="1" applyAlignment="1" applyProtection="1">
      <alignment horizontal="center" vertical="center"/>
      <protection hidden="1"/>
    </xf>
    <xf numFmtId="4" fontId="0" fillId="8" borderId="12" xfId="0" applyNumberFormat="1" applyFill="1" applyBorder="1" applyAlignment="1" applyProtection="1">
      <alignment horizontal="center" vertical="center"/>
      <protection hidden="1"/>
    </xf>
    <xf numFmtId="4" fontId="1" fillId="6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21EF-8136-41F0-A7E5-14D5F7A0DD44}">
  <dimension ref="A2:F28"/>
  <sheetViews>
    <sheetView showGridLines="0" tabSelected="1" zoomScaleNormal="100" workbookViewId="0">
      <selection activeCell="C4" sqref="C4"/>
    </sheetView>
  </sheetViews>
  <sheetFormatPr defaultRowHeight="14.5" x14ac:dyDescent="0.35"/>
  <cols>
    <col min="1" max="1" width="63.7265625" style="8" customWidth="1"/>
    <col min="2" max="2" width="14.453125" style="9" customWidth="1"/>
    <col min="3" max="3" width="11.90625" style="9" customWidth="1"/>
    <col min="4" max="5" width="14.36328125" style="9" customWidth="1"/>
    <col min="6" max="6" width="13.54296875" style="9" customWidth="1"/>
  </cols>
  <sheetData>
    <row r="2" spans="1:6" ht="15" thickBot="1" x14ac:dyDescent="0.4"/>
    <row r="3" spans="1:6" ht="73.5" customHeight="1" thickBot="1" x14ac:dyDescent="0.4">
      <c r="A3" s="10" t="s">
        <v>0</v>
      </c>
      <c r="B3" s="12" t="s">
        <v>52</v>
      </c>
      <c r="C3" s="12" t="s">
        <v>40</v>
      </c>
      <c r="D3" s="12" t="s">
        <v>56</v>
      </c>
      <c r="E3" s="19" t="s">
        <v>53</v>
      </c>
      <c r="F3" s="11" t="s">
        <v>41</v>
      </c>
    </row>
    <row r="4" spans="1:6" x14ac:dyDescent="0.35">
      <c r="A4" s="46"/>
      <c r="B4" s="31" t="str">
        <f>IF($A4="","",+VLOOKUP(A4,Anexo!$A$3:$C$37,3,))</f>
        <v/>
      </c>
      <c r="C4" s="42"/>
      <c r="D4" s="42"/>
      <c r="E4" s="45" t="str">
        <f>IF(C4="","",C4*D4)</f>
        <v/>
      </c>
      <c r="F4" s="34" t="str">
        <f>IF(A4="","",B4*C4*D4)</f>
        <v/>
      </c>
    </row>
    <row r="5" spans="1:6" x14ac:dyDescent="0.35">
      <c r="A5" s="47"/>
      <c r="B5" s="32" t="str">
        <f>IF($A5="","",+VLOOKUP(A5,Anexo!$A$3:$C$37,3,))</f>
        <v/>
      </c>
      <c r="C5" s="43"/>
      <c r="D5" s="43"/>
      <c r="E5" s="43" t="str">
        <f>IF(C5="","",C5*D5)</f>
        <v/>
      </c>
      <c r="F5" s="35" t="str">
        <f t="shared" ref="F5:F6" si="0">IF(A5="","",B5*C5*D5)</f>
        <v/>
      </c>
    </row>
    <row r="6" spans="1:6" ht="15" thickBot="1" x14ac:dyDescent="0.4">
      <c r="A6" s="48"/>
      <c r="B6" s="33" t="str">
        <f>IF($A6="","",+VLOOKUP(A6,Anexo!$A$3:$C$37,3,))</f>
        <v/>
      </c>
      <c r="C6" s="44"/>
      <c r="D6" s="44"/>
      <c r="E6" s="44" t="str">
        <f>IF(C6="","",C6*D6)</f>
        <v/>
      </c>
      <c r="F6" s="36" t="str">
        <f t="shared" si="0"/>
        <v/>
      </c>
    </row>
    <row r="7" spans="1:6" ht="15" thickBot="1" x14ac:dyDescent="0.4">
      <c r="A7" s="28" t="s">
        <v>42</v>
      </c>
      <c r="B7" s="29"/>
      <c r="C7" s="29"/>
      <c r="D7" s="29"/>
      <c r="E7" s="30"/>
      <c r="F7" s="37">
        <f>SUM(F4:F6)</f>
        <v>0</v>
      </c>
    </row>
    <row r="8" spans="1:6" x14ac:dyDescent="0.35">
      <c r="A8" s="22" t="s">
        <v>54</v>
      </c>
      <c r="B8" s="22"/>
      <c r="C8" s="22"/>
      <c r="D8" s="22"/>
      <c r="E8" s="22"/>
      <c r="F8" s="22"/>
    </row>
    <row r="9" spans="1:6" x14ac:dyDescent="0.35">
      <c r="A9" s="23" t="s">
        <v>55</v>
      </c>
      <c r="B9" s="23"/>
      <c r="C9" s="23"/>
      <c r="D9" s="23"/>
      <c r="E9" s="23"/>
      <c r="F9" s="23"/>
    </row>
    <row r="10" spans="1:6" ht="15" thickBot="1" x14ac:dyDescent="0.4"/>
    <row r="11" spans="1:6" ht="15" thickBot="1" x14ac:dyDescent="0.4">
      <c r="A11" s="24" t="s">
        <v>43</v>
      </c>
      <c r="B11" s="25"/>
    </row>
    <row r="12" spans="1:6" ht="15" thickBot="1" x14ac:dyDescent="0.4"/>
    <row r="13" spans="1:6" x14ac:dyDescent="0.35">
      <c r="A13" s="14" t="s">
        <v>45</v>
      </c>
      <c r="B13" s="38">
        <f>+F7</f>
        <v>0</v>
      </c>
    </row>
    <row r="14" spans="1:6" x14ac:dyDescent="0.35">
      <c r="A14" s="15" t="s">
        <v>44</v>
      </c>
      <c r="B14" s="39">
        <f>+B13*0.25</f>
        <v>0</v>
      </c>
    </row>
    <row r="15" spans="1:6" x14ac:dyDescent="0.35">
      <c r="A15" s="15" t="s">
        <v>50</v>
      </c>
      <c r="B15" s="39">
        <f>+B13-B14</f>
        <v>0</v>
      </c>
    </row>
    <row r="16" spans="1:6" x14ac:dyDescent="0.35">
      <c r="A16" s="16" t="s">
        <v>48</v>
      </c>
      <c r="B16" s="39">
        <f>+B15*0.85</f>
        <v>0</v>
      </c>
    </row>
    <row r="17" spans="1:2" ht="15" thickBot="1" x14ac:dyDescent="0.4">
      <c r="A17" s="17" t="s">
        <v>49</v>
      </c>
      <c r="B17" s="40">
        <f>+B15*0.15</f>
        <v>0</v>
      </c>
    </row>
    <row r="18" spans="1:2" x14ac:dyDescent="0.35">
      <c r="B18" s="13"/>
    </row>
    <row r="21" spans="1:2" ht="15" thickBot="1" x14ac:dyDescent="0.4"/>
    <row r="22" spans="1:2" ht="15" thickBot="1" x14ac:dyDescent="0.4">
      <c r="A22" s="20" t="s">
        <v>46</v>
      </c>
      <c r="B22" s="21"/>
    </row>
    <row r="23" spans="1:2" ht="15" thickBot="1" x14ac:dyDescent="0.4"/>
    <row r="24" spans="1:2" x14ac:dyDescent="0.35">
      <c r="A24" s="18" t="s">
        <v>45</v>
      </c>
      <c r="B24" s="41">
        <f>+F7</f>
        <v>0</v>
      </c>
    </row>
    <row r="25" spans="1:2" x14ac:dyDescent="0.35">
      <c r="A25" s="15" t="s">
        <v>47</v>
      </c>
      <c r="B25" s="39">
        <f>+B24*0.35</f>
        <v>0</v>
      </c>
    </row>
    <row r="26" spans="1:2" x14ac:dyDescent="0.35">
      <c r="A26" s="15" t="s">
        <v>51</v>
      </c>
      <c r="B26" s="39">
        <f>+B24-B25</f>
        <v>0</v>
      </c>
    </row>
    <row r="27" spans="1:2" x14ac:dyDescent="0.35">
      <c r="A27" s="16" t="s">
        <v>48</v>
      </c>
      <c r="B27" s="39">
        <f>+B26*0.85</f>
        <v>0</v>
      </c>
    </row>
    <row r="28" spans="1:2" ht="15" thickBot="1" x14ac:dyDescent="0.4">
      <c r="A28" s="17" t="s">
        <v>49</v>
      </c>
      <c r="B28" s="40">
        <f>+B26*0.15</f>
        <v>0</v>
      </c>
    </row>
  </sheetData>
  <sheetProtection algorithmName="SHA-512" hashValue="0rYrbvRpOY4dIE7X4sgVpAg5wYUjFGglPdhmxycOOBxQ0zKSN0qgNftIWidECbUc/kRqpxSvsdhPjrj/8N1Kkg==" saltValue="FSzkv06IEzBBfhoigl2FZg==" spinCount="100000" sheet="1" objects="1" scenarios="1" selectLockedCells="1"/>
  <mergeCells count="5">
    <mergeCell ref="A22:B22"/>
    <mergeCell ref="A8:F8"/>
    <mergeCell ref="A9:F9"/>
    <mergeCell ref="A11:B11"/>
    <mergeCell ref="A7:E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&amp;C&amp;G&amp;R&amp;G</oddHeader>
    <oddFooter>&amp;LAviso: Apoio à ciração de emprego e micorempreendedorismo (IT)&amp;RExemplo de cálculo do Custo total elegível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E77C99-A88C-411A-BEE6-8194BBCA06E1}">
          <x14:formula1>
            <xm:f>Anexo!$A$3:$A$37</xm:f>
          </x14:formula1>
          <xm:sqref>A4:A6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48D-D2B3-484D-8B45-2AD972E7059E}">
  <dimension ref="A1:C37"/>
  <sheetViews>
    <sheetView topLeftCell="A26" workbookViewId="0">
      <selection activeCell="A52" sqref="A52"/>
    </sheetView>
  </sheetViews>
  <sheetFormatPr defaultRowHeight="14.5" x14ac:dyDescent="0.35"/>
  <cols>
    <col min="1" max="1" width="61.36328125" customWidth="1"/>
  </cols>
  <sheetData>
    <row r="1" spans="1:3" x14ac:dyDescent="0.35">
      <c r="A1" s="1" t="s">
        <v>1</v>
      </c>
      <c r="B1" s="26" t="s">
        <v>3</v>
      </c>
      <c r="C1" s="3"/>
    </row>
    <row r="2" spans="1:3" ht="53" thickBot="1" x14ac:dyDescent="0.4">
      <c r="A2" s="2" t="s">
        <v>2</v>
      </c>
      <c r="B2" s="27"/>
      <c r="C2" s="4" t="s">
        <v>4</v>
      </c>
    </row>
    <row r="3" spans="1:3" ht="15" thickBot="1" x14ac:dyDescent="0.4">
      <c r="A3" s="5" t="s">
        <v>5</v>
      </c>
      <c r="B3" s="6">
        <v>18.68</v>
      </c>
      <c r="C3" s="7">
        <v>26.15</v>
      </c>
    </row>
    <row r="4" spans="1:3" ht="15" thickBot="1" x14ac:dyDescent="0.4">
      <c r="A4" s="5" t="s">
        <v>6</v>
      </c>
      <c r="B4" s="6">
        <v>17.54</v>
      </c>
      <c r="C4" s="7">
        <v>24.56</v>
      </c>
    </row>
    <row r="5" spans="1:3" ht="15" thickBot="1" x14ac:dyDescent="0.4">
      <c r="A5" s="5" t="s">
        <v>7</v>
      </c>
      <c r="B5" s="6">
        <v>21.58</v>
      </c>
      <c r="C5" s="7">
        <v>30.21</v>
      </c>
    </row>
    <row r="6" spans="1:3" ht="20.5" thickBot="1" x14ac:dyDescent="0.4">
      <c r="A6" s="5" t="s">
        <v>8</v>
      </c>
      <c r="B6" s="6">
        <v>17.690000000000001</v>
      </c>
      <c r="C6" s="7">
        <v>24.77</v>
      </c>
    </row>
    <row r="7" spans="1:3" ht="15" thickBot="1" x14ac:dyDescent="0.4">
      <c r="A7" s="5" t="s">
        <v>9</v>
      </c>
      <c r="B7" s="6">
        <v>20.11</v>
      </c>
      <c r="C7" s="7">
        <v>28.15</v>
      </c>
    </row>
    <row r="8" spans="1:3" ht="15" thickBot="1" x14ac:dyDescent="0.4">
      <c r="A8" s="5" t="s">
        <v>10</v>
      </c>
      <c r="B8" s="6">
        <v>16.899999999999999</v>
      </c>
      <c r="C8" s="7">
        <v>23.66</v>
      </c>
    </row>
    <row r="9" spans="1:3" ht="15" thickBot="1" x14ac:dyDescent="0.4">
      <c r="A9" s="5" t="s">
        <v>11</v>
      </c>
      <c r="B9" s="6">
        <v>12.34</v>
      </c>
      <c r="C9" s="7">
        <v>17.28</v>
      </c>
    </row>
    <row r="10" spans="1:3" ht="15" thickBot="1" x14ac:dyDescent="0.4">
      <c r="A10" s="5" t="s">
        <v>12</v>
      </c>
      <c r="B10" s="6">
        <v>11.49</v>
      </c>
      <c r="C10" s="7">
        <v>16.09</v>
      </c>
    </row>
    <row r="11" spans="1:3" ht="15" thickBot="1" x14ac:dyDescent="0.4">
      <c r="A11" s="5" t="s">
        <v>13</v>
      </c>
      <c r="B11" s="6">
        <v>15.45</v>
      </c>
      <c r="C11" s="7">
        <v>21.63</v>
      </c>
    </row>
    <row r="12" spans="1:3" ht="20.5" thickBot="1" x14ac:dyDescent="0.4">
      <c r="A12" s="5" t="s">
        <v>14</v>
      </c>
      <c r="B12" s="6">
        <v>14.22</v>
      </c>
      <c r="C12" s="7">
        <v>19.91</v>
      </c>
    </row>
    <row r="13" spans="1:3" ht="15" thickBot="1" x14ac:dyDescent="0.4">
      <c r="A13" s="5" t="s">
        <v>15</v>
      </c>
      <c r="B13" s="6">
        <v>15.27</v>
      </c>
      <c r="C13" s="7">
        <v>21.38</v>
      </c>
    </row>
    <row r="14" spans="1:3" ht="20.5" thickBot="1" x14ac:dyDescent="0.4">
      <c r="A14" s="5" t="s">
        <v>16</v>
      </c>
      <c r="B14" s="6">
        <v>10.36</v>
      </c>
      <c r="C14" s="7">
        <v>14.5</v>
      </c>
    </row>
    <row r="15" spans="1:3" ht="15" thickBot="1" x14ac:dyDescent="0.4">
      <c r="A15" s="5" t="s">
        <v>17</v>
      </c>
      <c r="B15" s="6">
        <v>8.8000000000000007</v>
      </c>
      <c r="C15" s="7">
        <v>12.32</v>
      </c>
    </row>
    <row r="16" spans="1:3" ht="20.5" thickBot="1" x14ac:dyDescent="0.4">
      <c r="A16" s="5" t="s">
        <v>18</v>
      </c>
      <c r="B16" s="6">
        <v>9.24</v>
      </c>
      <c r="C16" s="7">
        <v>12.94</v>
      </c>
    </row>
    <row r="17" spans="1:3" ht="15" thickBot="1" x14ac:dyDescent="0.4">
      <c r="A17" s="5" t="s">
        <v>19</v>
      </c>
      <c r="B17" s="6">
        <v>10</v>
      </c>
      <c r="C17" s="7">
        <v>14</v>
      </c>
    </row>
    <row r="18" spans="1:3" ht="15" thickBot="1" x14ac:dyDescent="0.4">
      <c r="A18" s="5" t="s">
        <v>20</v>
      </c>
      <c r="B18" s="6">
        <v>7.54</v>
      </c>
      <c r="C18" s="7">
        <v>10.56</v>
      </c>
    </row>
    <row r="19" spans="1:3" ht="15" thickBot="1" x14ac:dyDescent="0.4">
      <c r="A19" s="5" t="s">
        <v>21</v>
      </c>
      <c r="B19" s="6">
        <v>8.7799999999999994</v>
      </c>
      <c r="C19" s="7">
        <v>12.29</v>
      </c>
    </row>
    <row r="20" spans="1:3" ht="15" thickBot="1" x14ac:dyDescent="0.4">
      <c r="A20" s="5" t="s">
        <v>22</v>
      </c>
      <c r="B20" s="6">
        <v>7.24</v>
      </c>
      <c r="C20" s="7">
        <v>10.14</v>
      </c>
    </row>
    <row r="21" spans="1:3" ht="15" thickBot="1" x14ac:dyDescent="0.4">
      <c r="A21" s="5" t="s">
        <v>23</v>
      </c>
      <c r="B21" s="6">
        <v>7.74</v>
      </c>
      <c r="C21" s="7">
        <v>10.84</v>
      </c>
    </row>
    <row r="22" spans="1:3" ht="20.5" thickBot="1" x14ac:dyDescent="0.4">
      <c r="A22" s="5" t="s">
        <v>24</v>
      </c>
      <c r="B22" s="6">
        <v>7.43</v>
      </c>
      <c r="C22" s="7">
        <v>10.4</v>
      </c>
    </row>
    <row r="23" spans="1:3" ht="15" thickBot="1" x14ac:dyDescent="0.4">
      <c r="A23" s="5" t="s">
        <v>25</v>
      </c>
      <c r="B23" s="6">
        <v>6.8</v>
      </c>
      <c r="C23" s="7">
        <v>9.52</v>
      </c>
    </row>
    <row r="24" spans="1:3" ht="15" thickBot="1" x14ac:dyDescent="0.4">
      <c r="A24" s="5" t="s">
        <v>26</v>
      </c>
      <c r="B24" s="6">
        <v>7.77</v>
      </c>
      <c r="C24" s="7">
        <v>10.88</v>
      </c>
    </row>
    <row r="25" spans="1:3" ht="15" thickBot="1" x14ac:dyDescent="0.4">
      <c r="A25" s="5" t="s">
        <v>27</v>
      </c>
      <c r="B25" s="6">
        <v>9.42</v>
      </c>
      <c r="C25" s="7">
        <v>13.19</v>
      </c>
    </row>
    <row r="26" spans="1:3" ht="20.5" thickBot="1" x14ac:dyDescent="0.4">
      <c r="A26" s="5" t="s">
        <v>28</v>
      </c>
      <c r="B26" s="6">
        <v>7.67</v>
      </c>
      <c r="C26" s="7">
        <v>10.74</v>
      </c>
    </row>
    <row r="27" spans="1:3" ht="15" thickBot="1" x14ac:dyDescent="0.4">
      <c r="A27" s="5" t="s">
        <v>29</v>
      </c>
      <c r="B27" s="6">
        <v>10</v>
      </c>
      <c r="C27" s="7">
        <v>14</v>
      </c>
    </row>
    <row r="28" spans="1:3" ht="20.5" thickBot="1" x14ac:dyDescent="0.4">
      <c r="A28" s="5" t="s">
        <v>30</v>
      </c>
      <c r="B28" s="6">
        <v>7.8</v>
      </c>
      <c r="C28" s="7">
        <v>10.92</v>
      </c>
    </row>
    <row r="29" spans="1:3" ht="15" thickBot="1" x14ac:dyDescent="0.4">
      <c r="A29" s="5" t="s">
        <v>31</v>
      </c>
      <c r="B29" s="6">
        <v>8.0399999999999991</v>
      </c>
      <c r="C29" s="7">
        <v>11.26</v>
      </c>
    </row>
    <row r="30" spans="1:3" ht="15" thickBot="1" x14ac:dyDescent="0.4">
      <c r="A30" s="5" t="s">
        <v>32</v>
      </c>
      <c r="B30" s="6">
        <v>8.8699999999999992</v>
      </c>
      <c r="C30" s="7">
        <v>12.42</v>
      </c>
    </row>
    <row r="31" spans="1:3" ht="15" thickBot="1" x14ac:dyDescent="0.4">
      <c r="A31" s="5" t="s">
        <v>33</v>
      </c>
      <c r="B31" s="6">
        <v>9.18</v>
      </c>
      <c r="C31" s="7">
        <v>12.85</v>
      </c>
    </row>
    <row r="32" spans="1:3" ht="15" thickBot="1" x14ac:dyDescent="0.4">
      <c r="A32" s="5" t="s">
        <v>34</v>
      </c>
      <c r="B32" s="6">
        <v>6.89</v>
      </c>
      <c r="C32" s="7">
        <v>9.65</v>
      </c>
    </row>
    <row r="33" spans="1:3" ht="15" thickBot="1" x14ac:dyDescent="0.4">
      <c r="A33" s="5" t="s">
        <v>35</v>
      </c>
      <c r="B33" s="6">
        <v>6.42</v>
      </c>
      <c r="C33" s="7">
        <v>8.99</v>
      </c>
    </row>
    <row r="34" spans="1:3" ht="20.5" thickBot="1" x14ac:dyDescent="0.4">
      <c r="A34" s="5" t="s">
        <v>36</v>
      </c>
      <c r="B34" s="6">
        <v>7.35</v>
      </c>
      <c r="C34" s="7">
        <v>10.29</v>
      </c>
    </row>
    <row r="35" spans="1:3" ht="15" thickBot="1" x14ac:dyDescent="0.4">
      <c r="A35" s="5" t="s">
        <v>37</v>
      </c>
      <c r="B35" s="6">
        <v>6.9</v>
      </c>
      <c r="C35" s="7">
        <v>9.66</v>
      </c>
    </row>
    <row r="36" spans="1:3" ht="15" thickBot="1" x14ac:dyDescent="0.4">
      <c r="A36" s="5" t="s">
        <v>38</v>
      </c>
      <c r="B36" s="6">
        <v>9.52</v>
      </c>
      <c r="C36" s="7">
        <v>13.33</v>
      </c>
    </row>
    <row r="37" spans="1:3" ht="15" thickBot="1" x14ac:dyDescent="0.4">
      <c r="A37" s="5" t="s">
        <v>39</v>
      </c>
      <c r="B37" s="6">
        <v>7.85</v>
      </c>
      <c r="C37" s="7">
        <v>10.99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Pessoas</dc:creator>
  <cp:lastModifiedBy>ST Pessoas</cp:lastModifiedBy>
  <cp:lastPrinted>2024-12-20T16:21:26Z</cp:lastPrinted>
  <dcterms:created xsi:type="dcterms:W3CDTF">2024-12-19T13:36:18Z</dcterms:created>
  <dcterms:modified xsi:type="dcterms:W3CDTF">2024-12-29T18:41:24Z</dcterms:modified>
</cp:coreProperties>
</file>